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1"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<sst xmlns="http://schemas.openxmlformats.org/spreadsheetml/2006/main" count="25" uniqueCount="17">
  <si>
    <t>内蒙古圣圆氢能源科技有限公司公开补招空缺岗位专业技术人员成绩汇总表</t>
  </si>
  <si>
    <t>岗位代码</t>
  </si>
  <si>
    <t>岗位名称</t>
  </si>
  <si>
    <t>姓名</t>
  </si>
  <si>
    <t>性别</t>
  </si>
  <si>
    <t>准考证号</t>
  </si>
  <si>
    <t>笔试成绩</t>
  </si>
  <si>
    <t>笔试加权后成绩</t>
  </si>
  <si>
    <t>面试成绩</t>
  </si>
  <si>
    <t>面试加权后成绩</t>
  </si>
  <si>
    <t>总成绩</t>
  </si>
  <si>
    <t>是否进入资格复审、背景调查环节</t>
  </si>
  <si>
    <t>厂长</t>
  </si>
  <si>
    <t>是</t>
  </si>
  <si>
    <t>否</t>
  </si>
  <si>
    <t>电工（低压）</t>
  </si>
  <si>
    <t>缺考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</si>
</sst>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b/>
      <sz val="11"/>
      <color theme="1"/>
      <name val="宋体"/>
      <charset val="134"/>
      <scheme val="minor"/>
    </font>
    <font>
      <b/>
      <sz val="24"/>
      <color theme="1"/>
      <name val="宋体"/>
      <charset val="134"/>
      <scheme val="minor"/>
    </font>
    <font>
      <b/>
      <sz val="18"/>
      <color theme="1"/>
      <name val="宋体"/>
      <charset val="134"/>
      <scheme val="minor"/>
    </font>
    <font>
      <b/>
      <sz val="18"/>
      <name val="宋体"/>
      <charset val="134"/>
      <scheme val="minor"/>
    </font>
    <font>
      <sz val="18"/>
      <color theme="1"/>
      <name val="宋体"/>
      <charset val="134"/>
      <scheme val="minor"/>
    </font>
    <font>
      <sz val="18"/>
      <name val="宋体"/>
      <charset val="134"/>
      <scheme val="minor"/>
    </font>
    <font>
      <sz val="18"/>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horizontal="center" vertical="center"/>
    </xf>
    <xf numFmtId="0" fontId="0" fillId="0" borderId="0" xfId="0" applyFill="1" applyAlignment="1">
      <alignment horizontal="center" vertical="center"/>
    </xf>
    <xf numFmtId="176" fontId="0" fillId="0" borderId="0" xfId="0" applyNumberFormat="1">
      <alignment vertical="center"/>
    </xf>
    <xf numFmtId="0" fontId="2" fillId="0" borderId="0" xfId="0" applyFont="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176"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176" fontId="5" fillId="0" borderId="1" xfId="0" applyNumberFormat="1" applyFont="1" applyFill="1" applyBorder="1" applyAlignment="1">
      <alignment horizontal="center" vertical="center"/>
    </xf>
    <xf numFmtId="176" fontId="6"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5"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tabSelected="1" zoomScale="70" zoomScaleNormal="70" zoomScaleSheetLayoutView="60" workbookViewId="0">
      <selection activeCell="I7" sqref="I7"/>
    </sheetView>
  </sheetViews>
  <sheetFormatPr defaultColWidth="9" defaultRowHeight="12" customHeight="1" outlineLevelRow="7"/>
  <cols>
    <col min="1" max="1" width="17" customWidth="1"/>
    <col min="2" max="2" width="21.9666666666667" customWidth="1"/>
    <col min="3" max="3" width="16.425" customWidth="1"/>
    <col min="4" max="4" width="14.4583333333333" customWidth="1"/>
    <col min="5" max="5" width="22.1416666666667" customWidth="1"/>
    <col min="6" max="6" width="22.6666666666667" customWidth="1"/>
    <col min="7" max="7" width="30" style="3" customWidth="1"/>
    <col min="8" max="8" width="22.6666666666667" customWidth="1"/>
    <col min="9" max="9" width="30.8916666666667" style="3" customWidth="1"/>
    <col min="10" max="10" width="27.5" customWidth="1"/>
    <col min="11" max="11" width="36.6083333333333" customWidth="1"/>
  </cols>
  <sheetData>
    <row r="1" ht="62" customHeight="1" spans="1:11">
      <c r="A1" s="4" t="s">
        <v>0</v>
      </c>
      <c r="B1" s="4"/>
      <c r="C1" s="4"/>
      <c r="D1" s="4"/>
      <c r="E1" s="4"/>
      <c r="F1" s="4"/>
      <c r="G1" s="4"/>
      <c r="H1" s="4"/>
      <c r="I1" s="4"/>
      <c r="J1" s="4"/>
      <c r="K1" s="4"/>
    </row>
    <row r="2" s="1" customFormat="1" ht="51" customHeight="1" spans="1:11">
      <c r="A2" s="5" t="s">
        <v>1</v>
      </c>
      <c r="B2" s="5" t="s">
        <v>2</v>
      </c>
      <c r="C2" s="5" t="s">
        <v>3</v>
      </c>
      <c r="D2" s="5" t="s">
        <v>4</v>
      </c>
      <c r="E2" s="5" t="s">
        <v>5</v>
      </c>
      <c r="F2" s="6" t="s">
        <v>6</v>
      </c>
      <c r="G2" s="7" t="s">
        <v>7</v>
      </c>
      <c r="H2" s="8" t="s">
        <v>8</v>
      </c>
      <c r="I2" s="7" t="s">
        <v>9</v>
      </c>
      <c r="J2" s="8" t="s">
        <v>10</v>
      </c>
      <c r="K2" s="9" t="s">
        <v>11</v>
      </c>
    </row>
    <row r="3" s="2" customFormat="1" ht="51" customHeight="1" spans="1:11">
      <c r="A3" s="10" t="str">
        <f>"110"</f>
        <v>110</v>
      </c>
      <c r="B3" s="10" t="s">
        <v>12</v>
      </c>
      <c r="C3" s="10" t="str">
        <f>"李晓东"</f>
        <v>李晓东</v>
      </c>
      <c r="D3" s="10" t="str">
        <f t="shared" ref="D3:D8" si="0">"男"</f>
        <v>男</v>
      </c>
      <c r="E3" s="10" t="str">
        <f>"26110010101"</f>
        <v>26110010101</v>
      </c>
      <c r="F3" s="11">
        <v>88</v>
      </c>
      <c r="G3" s="12">
        <f t="shared" ref="G3:G8" si="1">F3*0.3</f>
        <v>26.4</v>
      </c>
      <c r="H3" s="13">
        <v>83</v>
      </c>
      <c r="I3" s="12">
        <f>H3*0.7</f>
        <v>58.1</v>
      </c>
      <c r="J3" s="12">
        <f t="shared" ref="J3:J8" si="2">I3+G3</f>
        <v>84.5</v>
      </c>
      <c r="K3" s="14" t="s">
        <v>13</v>
      </c>
    </row>
    <row r="4" s="2" customFormat="1" ht="51" customHeight="1" spans="1:11">
      <c r="A4" s="10" t="str">
        <f>"110"</f>
        <v>110</v>
      </c>
      <c r="B4" s="10" t="s">
        <v>12</v>
      </c>
      <c r="C4" s="10" t="str">
        <f>"马北轩"</f>
        <v>马北轩</v>
      </c>
      <c r="D4" s="10" t="str">
        <f t="shared" si="0"/>
        <v>男</v>
      </c>
      <c r="E4" s="10" t="str">
        <f>"26110010102"</f>
        <v>26110010102</v>
      </c>
      <c r="F4" s="11">
        <v>87.6</v>
      </c>
      <c r="G4" s="12">
        <f t="shared" si="1"/>
        <v>26.28</v>
      </c>
      <c r="H4" s="13">
        <v>79.5</v>
      </c>
      <c r="I4" s="12">
        <f>H4*0.7</f>
        <v>55.65</v>
      </c>
      <c r="J4" s="12">
        <f t="shared" si="2"/>
        <v>81.93</v>
      </c>
      <c r="K4" s="15" t="s">
        <v>14</v>
      </c>
    </row>
    <row r="5" s="2" customFormat="1" ht="51" customHeight="1" spans="1:11">
      <c r="A5" s="10" t="str">
        <f>"110"</f>
        <v>110</v>
      </c>
      <c r="B5" s="10" t="s">
        <v>12</v>
      </c>
      <c r="C5" s="10" t="str">
        <f>"武超"</f>
        <v>武超</v>
      </c>
      <c r="D5" s="10" t="str">
        <f t="shared" si="0"/>
        <v>男</v>
      </c>
      <c r="E5" s="10" t="str">
        <f>"26110010104"</f>
        <v>26110010104</v>
      </c>
      <c r="F5" s="11">
        <v>85.6</v>
      </c>
      <c r="G5" s="12">
        <f t="shared" si="1"/>
        <v>25.68</v>
      </c>
      <c r="H5" s="13">
        <v>80.67</v>
      </c>
      <c r="I5" s="12">
        <f>H5*0.7</f>
        <v>56.469</v>
      </c>
      <c r="J5" s="12">
        <f t="shared" si="2"/>
        <v>82.149</v>
      </c>
      <c r="K5" s="15" t="s">
        <v>14</v>
      </c>
    </row>
    <row r="6" s="2" customFormat="1" ht="51" customHeight="1" spans="1:11">
      <c r="A6" s="10" t="str">
        <f t="shared" ref="A6:A8" si="3">"112"</f>
        <v>112</v>
      </c>
      <c r="B6" s="10" t="s">
        <v>15</v>
      </c>
      <c r="C6" s="10" t="str">
        <f>"李永飞"</f>
        <v>李永飞</v>
      </c>
      <c r="D6" s="10" t="str">
        <f t="shared" si="0"/>
        <v>男</v>
      </c>
      <c r="E6" s="10" t="str">
        <f>"26112010201"</f>
        <v>26112010201</v>
      </c>
      <c r="F6" s="11">
        <v>92.4</v>
      </c>
      <c r="G6" s="12">
        <f t="shared" si="1"/>
        <v>27.72</v>
      </c>
      <c r="H6" s="13">
        <v>81</v>
      </c>
      <c r="I6" s="12">
        <f>H6*0.7</f>
        <v>56.7</v>
      </c>
      <c r="J6" s="12">
        <f t="shared" si="2"/>
        <v>84.42</v>
      </c>
      <c r="K6" s="14" t="s">
        <v>13</v>
      </c>
    </row>
    <row r="7" s="2" customFormat="1" ht="51" customHeight="1" spans="1:11">
      <c r="A7" s="10" t="str">
        <f t="shared" si="3"/>
        <v>112</v>
      </c>
      <c r="B7" s="10" t="s">
        <v>15</v>
      </c>
      <c r="C7" s="10" t="str">
        <f>"白国志"</f>
        <v>白国志</v>
      </c>
      <c r="D7" s="10" t="str">
        <f t="shared" si="0"/>
        <v>男</v>
      </c>
      <c r="E7" s="10" t="str">
        <f>"26112010203"</f>
        <v>26112010203</v>
      </c>
      <c r="F7" s="11">
        <v>93.7</v>
      </c>
      <c r="G7" s="12">
        <f t="shared" si="1"/>
        <v>28.11</v>
      </c>
      <c r="H7" s="13">
        <v>60</v>
      </c>
      <c r="I7" s="12">
        <f>H7*0.7</f>
        <v>42</v>
      </c>
      <c r="J7" s="12">
        <f t="shared" si="2"/>
        <v>70.11</v>
      </c>
      <c r="K7" s="15" t="s">
        <v>14</v>
      </c>
    </row>
    <row r="8" s="2" customFormat="1" ht="51" customHeight="1" spans="1:11">
      <c r="A8" s="10" t="str">
        <f t="shared" si="3"/>
        <v>112</v>
      </c>
      <c r="B8" s="10" t="s">
        <v>15</v>
      </c>
      <c r="C8" s="10" t="str">
        <f>"王晔彬"</f>
        <v>王晔彬</v>
      </c>
      <c r="D8" s="10" t="str">
        <f t="shared" si="0"/>
        <v>男</v>
      </c>
      <c r="E8" s="10" t="str">
        <f>"26112010204"</f>
        <v>26112010204</v>
      </c>
      <c r="F8" s="10">
        <v>91.1</v>
      </c>
      <c r="G8" s="12">
        <f t="shared" si="1"/>
        <v>27.33</v>
      </c>
      <c r="H8" s="12" t="s">
        <v>16</v>
      </c>
      <c r="I8" s="12"/>
      <c r="J8" s="12">
        <f t="shared" si="2"/>
        <v>27.33</v>
      </c>
      <c r="K8" s="15" t="s">
        <v>14</v>
      </c>
    </row>
  </sheetData>
  <mergeCells count="1">
    <mergeCell ref="A1:K1"/>
  </mergeCells>
  <pageMargins left="0.751388888888889" right="0.751388888888889" top="1" bottom="1" header="0.5" footer="0.5"/>
  <pageSetup paperSize="9" scale="5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栖桐</cp:lastModifiedBy>
  <dcterms:created xsi:type="dcterms:W3CDTF">2026-10-23T08:10:00Z</dcterms:created>
  <dcterms:modified xsi:type="dcterms:W3CDTF">2026-10-29T09:47:02Z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72AB3BE317494FDABD59ACB06980C382_13</vt:lpwstr>
  </property>
  <property fmtid="{D5CDD505-2E9C-101B-9397-08002B2CF9AE}" pid="3" name="KSOProductBuildVer">
    <vt:lpwstr>2052-12.1.0.29161</vt:lpwstr>
  </property>
  <property fmtid="{D5CDD505-2E9C-101B-9397-08002B2CF9AE}" pid="4" name="CalculationRule">
    <vt:i4>0</vt:i4>
  </property>
</Properties>
</file>